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Planilha Custo Por KM Edital" sheetId="1" state="visible" r:id="rId1"/>
  </sheets>
  <calcPr iterateDelta="0.000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<sst xmlns="http://schemas.openxmlformats.org/spreadsheetml/2006/main" count="58" uniqueCount="58">
  <si>
    <t xml:space="preserve">Planilha de Custos do KM Rodado - Dispensa de Licitação nº xxx/2025</t>
  </si>
  <si>
    <t>Empresa</t>
  </si>
  <si>
    <t xml:space="preserve">Capacidade (lugares):</t>
  </si>
  <si>
    <t>Itinerário:</t>
  </si>
  <si>
    <t xml:space="preserve">Linha 15</t>
  </si>
  <si>
    <t xml:space="preserve">Quilometragem percorrida:</t>
  </si>
  <si>
    <t xml:space="preserve">500 mês (25km/dia x 20 dias)</t>
  </si>
  <si>
    <t>Item:</t>
  </si>
  <si>
    <t xml:space="preserve">Custos Variáveis</t>
  </si>
  <si>
    <t xml:space="preserve">Custos Fixos</t>
  </si>
  <si>
    <t xml:space="preserve">OLEO DIESEL</t>
  </si>
  <si>
    <t xml:space="preserve">CUSTOS DE CAPITAL E DEPRECIAÇÃO</t>
  </si>
  <si>
    <t xml:space="preserve">Preço Do Litro Óleo Diesel</t>
  </si>
  <si>
    <t xml:space="preserve">Valor Médio de venda do Veículo</t>
  </si>
  <si>
    <t xml:space="preserve">Média Consumida KM/Litro</t>
  </si>
  <si>
    <t xml:space="preserve">Valor da Depreciação anual %</t>
  </si>
  <si>
    <t xml:space="preserve">Custo Óleo Diesel por KM</t>
  </si>
  <si>
    <t xml:space="preserve">Valor da Depreciação anual R$</t>
  </si>
  <si>
    <t xml:space="preserve">Valor a Depreciar no mês</t>
  </si>
  <si>
    <t xml:space="preserve">OLEO LUBRIFICANTE</t>
  </si>
  <si>
    <t xml:space="preserve">Km média Percorrida no Mês </t>
  </si>
  <si>
    <t xml:space="preserve">Preço do Litro Lubrificante</t>
  </si>
  <si>
    <t xml:space="preserve">Custo da Depreciação por KM</t>
  </si>
  <si>
    <t xml:space="preserve">Total na Troca - 18 Litros</t>
  </si>
  <si>
    <t xml:space="preserve">Km Rodados com 1 Troca </t>
  </si>
  <si>
    <t>MOTORISTA</t>
  </si>
  <si>
    <t xml:space="preserve">Custo do Lubrificante por KM</t>
  </si>
  <si>
    <t xml:space="preserve">Motorista </t>
  </si>
  <si>
    <t>13º</t>
  </si>
  <si>
    <t xml:space="preserve">PNEUS DE RODAGEM</t>
  </si>
  <si>
    <t>Férias</t>
  </si>
  <si>
    <t xml:space="preserve">Preço do Pneu utilizado</t>
  </si>
  <si>
    <t xml:space="preserve">1/3 de Férias</t>
  </si>
  <si>
    <t xml:space="preserve">Qtd. Pneus Rodando</t>
  </si>
  <si>
    <t>FGTS</t>
  </si>
  <si>
    <t xml:space="preserve">Total na Troca - 6 Pneus</t>
  </si>
  <si>
    <t>INSS</t>
  </si>
  <si>
    <t xml:space="preserve">Vida útil do Pneus em KM</t>
  </si>
  <si>
    <t xml:space="preserve">Custo Funcionário Mês</t>
  </si>
  <si>
    <t xml:space="preserve">Custo dos Pneus de rodagem Por KM</t>
  </si>
  <si>
    <t xml:space="preserve">Custo do Motorista por KM</t>
  </si>
  <si>
    <t xml:space="preserve">MANUTENÇÃO DO VEÍCULO</t>
  </si>
  <si>
    <t xml:space="preserve">Custo de Manutenção por mês</t>
  </si>
  <si>
    <t xml:space="preserve">Custo da Manutenção por KM</t>
  </si>
  <si>
    <t xml:space="preserve">IPVA E CONTADOR</t>
  </si>
  <si>
    <t xml:space="preserve">IPVA - 1% sobre valor do veiculo</t>
  </si>
  <si>
    <t xml:space="preserve">Seguro Resp. Civil e Casco </t>
  </si>
  <si>
    <t xml:space="preserve">Laudos Detran/Inmetro</t>
  </si>
  <si>
    <t>DPVAT</t>
  </si>
  <si>
    <t xml:space="preserve">Honorários com Contador</t>
  </si>
  <si>
    <t xml:space="preserve">Totais dos custos</t>
  </si>
  <si>
    <t xml:space="preserve">Custo por Km</t>
  </si>
  <si>
    <t xml:space="preserve">Total dos Custos variáveis</t>
  </si>
  <si>
    <t xml:space="preserve">Total dos Custos Fixos</t>
  </si>
  <si>
    <t xml:space="preserve">Total dos Custos Variáveis + Custos Fixos</t>
  </si>
  <si>
    <r>
      <t xml:space="preserve">Margem de Lucro em Percentual %</t>
    </r>
    <r>
      <rPr>
        <sz val="11"/>
        <rFont val="Calibri"/>
      </rPr>
      <t xml:space="preserve"> (com impostos)</t>
    </r>
  </si>
  <si>
    <t xml:space="preserve">Total a Pagar por Quilômetro Rodado</t>
  </si>
  <si>
    <t xml:space="preserve">* Para apurar a quilometragem média percorrida por mês será feita da seguinte maneira: A quantidade de quilômetros total estimado para o item dividido pelos 12 meses da vigência da Ata de Registro de Preços (obs.: Em relação ao item 02, deve ser dividida a quilometragem total estimada pelo número de veículos exigidos, ou seja: 50.000Km/2 Veículos = 25.000Km por veículo).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</si>
</sst>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9">
    <numFmt numFmtId="164" formatCode="_-&quot;R$&quot;\ * #,##0.00_-;\-&quot;R$&quot;\ * #,##0.00_-;_-&quot;R$&quot;\ * &quot;-&quot;??_-;_-@_-"/>
    <numFmt numFmtId="165" formatCode="_-* #,##0.00_-;\-* #,##0.00_-;_-* \-??_-;_-@_-"/>
    <numFmt numFmtId="166" formatCode="_-* #,##0.0_-;\-* #,##0.0_-;_-* \-??_-;_-@_-"/>
    <numFmt numFmtId="167" formatCode="_-* #,##0_-;\-* #,##0_-;_-* \-??_-;_-@_-"/>
    <numFmt numFmtId="168" formatCode="_-* #,##0.0000_-;\-* #,##0.0000_-;_-* \-??_-;_-@_-"/>
    <numFmt numFmtId="169" formatCode="_-&quot;R$&quot;\ * #,##0.0000_-;\-&quot;R$&quot;\ * #,##0.0000_-;_-&quot;R$&quot;\ * &quot;-&quot;??_-;_-@_-"/>
    <numFmt numFmtId="170" formatCode="_-* #,##0.00_-;\-* #,##0.00_-;_-* &quot;-&quot;??_-;_-@_-"/>
    <numFmt numFmtId="171" formatCode="_-* #,##0.00_-;\-* #,##0.00_-;_-* \-????_-;_-@_-"/>
    <numFmt numFmtId="172" formatCode="_-* #,##0.0000_-;\-* #,##0.0000_-;_-* \-????_-;_-@_-"/>
  </numFmts>
  <fonts count="10">
    <font>
      <sz val="11.000000"/>
      <color theme="1"/>
      <name val="Calibri"/>
    </font>
    <font>
      <sz val="11.000000"/>
      <name val="Calibri"/>
    </font>
    <font>
      <sz val="10.000000"/>
      <name val="Calibri"/>
    </font>
    <font>
      <b/>
      <sz val="18.000000"/>
      <name val="Calibri"/>
    </font>
    <font>
      <b/>
      <sz val="14.000000"/>
      <name val="Calibri"/>
    </font>
    <font>
      <b/>
      <sz val="12.000000"/>
      <name val="Calibri"/>
    </font>
    <font>
      <b/>
      <sz val="10.000000"/>
      <name val="Calibri"/>
    </font>
    <font>
      <b/>
      <sz val="11.000000"/>
      <name val="Calibri"/>
    </font>
    <font>
      <b/>
      <sz val="10.000000"/>
      <color indexed="2"/>
      <name val="Calibri"/>
    </font>
    <font>
      <b/>
      <sz val="8.000000"/>
      <color indexed="2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34998626667073579"/>
      </patternFill>
    </fill>
    <fill>
      <patternFill patternType="solid">
        <fgColor theme="0" tint="-0.14999847407452621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4">
    <xf fontId="0" fillId="0" borderId="0" numFmtId="0" applyNumberFormat="1" applyFont="1" applyFill="1" applyBorder="1"/>
    <xf fontId="0" fillId="0" borderId="0" numFmtId="164" applyNumberFormat="1" applyFont="0" applyFill="0" applyBorder="0" applyProtection="0"/>
    <xf fontId="0" fillId="0" borderId="0" numFmtId="9" applyNumberFormat="1" applyFont="0" applyFill="0" applyBorder="0" applyProtection="0"/>
    <xf fontId="0" fillId="0" borderId="0" numFmtId="165" applyNumberFormat="1" applyFont="1" applyFill="1" applyBorder="0" applyProtection="0"/>
  </cellStyleXfs>
  <cellXfs count="71">
    <xf fontId="0" fillId="0" borderId="0" numFmtId="0" xfId="0"/>
    <xf fontId="1" fillId="0" borderId="0" numFmtId="0" xfId="0" applyFont="1" applyAlignment="1">
      <alignment vertical="center"/>
    </xf>
    <xf fontId="2" fillId="0" borderId="0" numFmtId="0" xfId="0" applyFont="1" applyAlignment="1">
      <alignment vertical="center"/>
    </xf>
    <xf fontId="3" fillId="2" borderId="1" numFmtId="0" xfId="0" applyFont="1" applyFill="1" applyBorder="1" applyAlignment="1">
      <alignment horizontal="center" vertical="center"/>
    </xf>
    <xf fontId="3" fillId="2" borderId="2" numFmtId="0" xfId="0" applyFont="1" applyFill="1" applyBorder="1" applyAlignment="1">
      <alignment horizontal="center" vertical="center"/>
    </xf>
    <xf fontId="3" fillId="2" borderId="3" numFmtId="0" xfId="0" applyFont="1" applyFill="1" applyBorder="1" applyAlignment="1">
      <alignment horizontal="center" vertical="center"/>
    </xf>
    <xf fontId="3" fillId="2" borderId="4" numFmtId="0" xfId="0" applyFont="1" applyFill="1" applyBorder="1" applyAlignment="1">
      <alignment horizontal="center" vertical="center"/>
    </xf>
    <xf fontId="4" fillId="2" borderId="2" numFmtId="0" xfId="0" applyFont="1" applyFill="1" applyBorder="1" applyAlignment="1">
      <alignment horizontal="right" vertical="center"/>
    </xf>
    <xf fontId="4" fillId="2" borderId="3" numFmtId="0" xfId="0" applyFont="1" applyFill="1" applyBorder="1" applyAlignment="1">
      <alignment horizontal="right" vertical="center"/>
    </xf>
    <xf fontId="4" fillId="2" borderId="4" numFmtId="0" xfId="0" applyFont="1" applyFill="1" applyBorder="1" applyAlignment="1">
      <alignment horizontal="right" vertical="center"/>
    </xf>
    <xf fontId="4" fillId="2" borderId="2" numFmtId="0" xfId="0" applyFont="1" applyFill="1" applyBorder="1" applyAlignment="1">
      <alignment horizontal="center" vertical="center"/>
    </xf>
    <xf fontId="4" fillId="2" borderId="4" numFmtId="0" xfId="0" applyFont="1" applyFill="1" applyBorder="1" applyAlignment="1">
      <alignment horizontal="center" vertical="center"/>
    </xf>
    <xf fontId="4" fillId="2" borderId="1" numFmtId="0" xfId="0" applyFont="1" applyFill="1" applyBorder="1" applyAlignment="1">
      <alignment horizontal="right" vertical="center"/>
    </xf>
    <xf fontId="4" fillId="2" borderId="1" numFmtId="0" xfId="0" applyFont="1" applyFill="1" applyBorder="1" applyAlignment="1">
      <alignment horizontal="center" vertical="center"/>
    </xf>
    <xf fontId="4" fillId="2" borderId="5" numFmtId="0" xfId="0" applyFont="1" applyFill="1" applyBorder="1" applyAlignment="1">
      <alignment horizontal="center" vertical="center"/>
    </xf>
    <xf fontId="4" fillId="2" borderId="0" numFmtId="0" xfId="0" applyFont="1" applyFill="1" applyAlignment="1">
      <alignment horizontal="center" vertical="center"/>
    </xf>
    <xf fontId="4" fillId="2" borderId="6" numFmtId="0" xfId="0" applyFont="1" applyFill="1" applyBorder="1" applyAlignment="1">
      <alignment horizontal="center" vertical="center"/>
    </xf>
    <xf fontId="5" fillId="3" borderId="1" numFmtId="0" xfId="0" applyFont="1" applyFill="1" applyBorder="1" applyAlignment="1">
      <alignment horizontal="center" vertical="center"/>
    </xf>
    <xf fontId="5" fillId="2" borderId="0" numFmtId="0" xfId="0" applyFont="1" applyFill="1" applyAlignment="1">
      <alignment vertical="center"/>
    </xf>
    <xf fontId="5" fillId="2" borderId="5" numFmtId="0" xfId="0" applyFont="1" applyFill="1" applyBorder="1" applyAlignment="1">
      <alignment horizontal="center" vertical="center"/>
    </xf>
    <xf fontId="5" fillId="2" borderId="0" numFmtId="0" xfId="0" applyFont="1" applyFill="1" applyAlignment="1">
      <alignment horizontal="center" vertical="center"/>
    </xf>
    <xf fontId="5" fillId="2" borderId="6" numFmtId="0" xfId="0" applyFont="1" applyFill="1" applyBorder="1" applyAlignment="1">
      <alignment horizontal="center" vertical="center"/>
    </xf>
    <xf fontId="6" fillId="4" borderId="1" numFmtId="0" xfId="0" applyFont="1" applyFill="1" applyBorder="1" applyAlignment="1">
      <alignment horizontal="left" vertical="center"/>
    </xf>
    <xf fontId="6" fillId="2" borderId="0" numFmtId="0" xfId="0" applyFont="1" applyFill="1" applyAlignment="1">
      <alignment horizontal="left" vertical="center"/>
    </xf>
    <xf fontId="2" fillId="2" borderId="1" numFmtId="0" xfId="0" applyFont="1" applyFill="1" applyBorder="1" applyAlignment="1">
      <alignment vertical="center"/>
    </xf>
    <xf fontId="2" fillId="2" borderId="1" numFmtId="164" xfId="1" applyNumberFormat="1" applyFont="1" applyFill="1" applyBorder="1" applyAlignment="1" applyProtection="1">
      <alignment vertical="center"/>
    </xf>
    <xf fontId="2" fillId="2" borderId="0" numFmtId="164" xfId="1" applyNumberFormat="1" applyFont="1" applyFill="1" applyAlignment="1" applyProtection="1">
      <alignment vertical="center"/>
    </xf>
    <xf fontId="1" fillId="2" borderId="1" numFmtId="166" xfId="3" applyNumberFormat="1" applyFont="1" applyFill="1" applyBorder="1" applyAlignment="1" applyProtection="1">
      <alignment vertical="center"/>
    </xf>
    <xf fontId="1" fillId="2" borderId="0" numFmtId="167" xfId="3" applyNumberFormat="1" applyFont="1" applyFill="1" applyAlignment="1" applyProtection="1">
      <alignment vertical="center"/>
    </xf>
    <xf fontId="1" fillId="2" borderId="1" numFmtId="9" xfId="2" applyNumberFormat="1" applyFont="1" applyFill="1" applyBorder="1" applyAlignment="1" applyProtection="1">
      <alignment vertical="center"/>
    </xf>
    <xf fontId="6" fillId="2" borderId="1" numFmtId="0" xfId="0" applyFont="1" applyFill="1" applyBorder="1" applyAlignment="1">
      <alignment vertical="center"/>
    </xf>
    <xf fontId="6" fillId="2" borderId="1" numFmtId="164" xfId="1" applyNumberFormat="1" applyFont="1" applyFill="1" applyBorder="1" applyAlignment="1" applyProtection="1">
      <alignment vertical="center"/>
    </xf>
    <xf fontId="6" fillId="2" borderId="0" numFmtId="164" xfId="1" applyNumberFormat="1" applyFont="1" applyFill="1" applyAlignment="1" applyProtection="1">
      <alignment vertical="center"/>
    </xf>
    <xf fontId="6" fillId="2" borderId="5" numFmtId="0" xfId="0" applyFont="1" applyFill="1" applyBorder="1" applyAlignment="1">
      <alignment vertical="center"/>
    </xf>
    <xf fontId="6" fillId="2" borderId="0" numFmtId="168" xfId="3" applyNumberFormat="1" applyFont="1" applyFill="1" applyAlignment="1" applyProtection="1">
      <alignment vertical="center"/>
    </xf>
    <xf fontId="1" fillId="2" borderId="1" numFmtId="2" xfId="1" applyNumberFormat="1" applyFont="1" applyFill="1" applyBorder="1" applyAlignment="1" applyProtection="1">
      <alignment vertical="center"/>
    </xf>
    <xf fontId="6" fillId="2" borderId="1" numFmtId="169" xfId="1" applyNumberFormat="1" applyFont="1" applyFill="1" applyBorder="1" applyAlignment="1" applyProtection="1">
      <alignment vertical="center"/>
    </xf>
    <xf fontId="2" fillId="2" borderId="0" numFmtId="0" xfId="0" applyFont="1" applyFill="1" applyAlignment="1">
      <alignment vertical="center"/>
    </xf>
    <xf fontId="2" fillId="2" borderId="6" numFmtId="0" xfId="0" applyFont="1" applyFill="1" applyBorder="1" applyAlignment="1">
      <alignment vertical="center"/>
    </xf>
    <xf fontId="1" fillId="2" borderId="1" numFmtId="167" xfId="3" applyNumberFormat="1" applyFont="1" applyFill="1" applyBorder="1" applyAlignment="1" applyProtection="1">
      <alignment vertical="center"/>
    </xf>
    <xf fontId="1" fillId="2" borderId="0" numFmtId="165" xfId="3" applyNumberFormat="1" applyFont="1" applyFill="1" applyAlignment="1" applyProtection="1">
      <alignment vertical="center"/>
    </xf>
    <xf fontId="2" fillId="0" borderId="0" numFmtId="170" xfId="0" applyNumberFormat="1" applyFont="1" applyAlignment="1">
      <alignment vertical="center"/>
    </xf>
    <xf fontId="2" fillId="2" borderId="5" numFmtId="0" xfId="0" applyFont="1" applyFill="1" applyBorder="1" applyAlignment="1">
      <alignment vertical="center"/>
    </xf>
    <xf fontId="1" fillId="2" borderId="1" numFmtId="165" xfId="3" applyNumberFormat="1" applyFont="1" applyFill="1" applyBorder="1" applyAlignment="1" applyProtection="1">
      <alignment vertical="center"/>
    </xf>
    <xf fontId="6" fillId="4" borderId="2" numFmtId="0" xfId="0" applyFont="1" applyFill="1" applyBorder="1" applyAlignment="1">
      <alignment horizontal="left" vertical="center"/>
    </xf>
    <xf fontId="6" fillId="4" borderId="4" numFmtId="0" xfId="0" applyFont="1" applyFill="1" applyBorder="1" applyAlignment="1">
      <alignment horizontal="left" vertical="center"/>
    </xf>
    <xf fontId="6" fillId="2" borderId="0" numFmtId="0" xfId="0" applyFont="1" applyFill="1" applyAlignment="1">
      <alignment vertical="center"/>
    </xf>
    <xf fontId="2" fillId="2" borderId="0" numFmtId="164" xfId="1" applyNumberFormat="1" applyFont="1" applyFill="1" applyAlignment="1">
      <alignment vertical="center"/>
    </xf>
    <xf fontId="6" fillId="2" borderId="0" numFmtId="164" xfId="1" applyNumberFormat="1" applyFont="1" applyFill="1" applyAlignment="1">
      <alignment vertical="center"/>
    </xf>
    <xf fontId="6" fillId="2" borderId="0" numFmtId="168" xfId="0" applyNumberFormat="1" applyFont="1" applyFill="1" applyAlignment="1">
      <alignment vertical="center"/>
    </xf>
    <xf fontId="6" fillId="2" borderId="6" numFmtId="164" xfId="1" applyNumberFormat="1" applyFont="1" applyFill="1" applyBorder="1" applyAlignment="1" applyProtection="1">
      <alignment vertical="center"/>
    </xf>
    <xf fontId="7" fillId="4" borderId="2" numFmtId="0" xfId="0" applyFont="1" applyFill="1" applyBorder="1" applyAlignment="1">
      <alignment vertical="center"/>
    </xf>
    <xf fontId="7" fillId="4" borderId="4" numFmtId="171" xfId="0" applyNumberFormat="1" applyFont="1" applyFill="1" applyBorder="1" applyAlignment="1">
      <alignment vertical="center"/>
    </xf>
    <xf fontId="7" fillId="2" borderId="0" numFmtId="172" xfId="0" applyNumberFormat="1" applyFont="1" applyFill="1" applyAlignment="1">
      <alignment vertical="center"/>
    </xf>
    <xf fontId="7" fillId="2" borderId="5" numFmtId="0" xfId="0" applyFont="1" applyFill="1" applyBorder="1" applyAlignment="1">
      <alignment vertical="center"/>
    </xf>
    <xf fontId="7" fillId="2" borderId="0" numFmtId="0" xfId="0" applyFont="1" applyFill="1" applyAlignment="1">
      <alignment vertical="center"/>
    </xf>
    <xf fontId="7" fillId="2" borderId="6" numFmtId="172" xfId="0" applyNumberFormat="1" applyFont="1" applyFill="1" applyBorder="1" applyAlignment="1">
      <alignment vertical="center"/>
    </xf>
    <xf fontId="7" fillId="2" borderId="2" numFmtId="0" xfId="0" applyFont="1" applyFill="1" applyBorder="1" applyAlignment="1">
      <alignment vertical="center"/>
    </xf>
    <xf fontId="7" fillId="2" borderId="3" numFmtId="0" xfId="0" applyFont="1" applyFill="1" applyBorder="1" applyAlignment="1">
      <alignment vertical="center"/>
    </xf>
    <xf fontId="7" fillId="2" borderId="4" numFmtId="171" xfId="0" applyNumberFormat="1" applyFont="1" applyFill="1" applyBorder="1" applyAlignment="1">
      <alignment vertical="center"/>
    </xf>
    <xf fontId="7" fillId="2" borderId="2" numFmtId="0" xfId="0" applyFont="1" applyFill="1" applyBorder="1" applyAlignment="1">
      <alignment horizontal="left" vertical="center"/>
    </xf>
    <xf fontId="7" fillId="2" borderId="3" numFmtId="0" xfId="0" applyFont="1" applyFill="1" applyBorder="1" applyAlignment="1">
      <alignment horizontal="left" vertical="center"/>
    </xf>
    <xf fontId="7" fillId="2" borderId="4" numFmtId="9" xfId="2" applyNumberFormat="1" applyFont="1" applyFill="1" applyBorder="1" applyAlignment="1" applyProtection="1">
      <alignment vertical="center"/>
    </xf>
    <xf fontId="6" fillId="2" borderId="6" numFmtId="167" xfId="3" applyNumberFormat="1" applyFont="1" applyFill="1" applyBorder="1" applyAlignment="1" applyProtection="1">
      <alignment vertical="center"/>
    </xf>
    <xf fontId="5" fillId="4" borderId="2" numFmtId="0" xfId="0" applyFont="1" applyFill="1" applyBorder="1" applyAlignment="1">
      <alignment vertical="center"/>
    </xf>
    <xf fontId="5" fillId="4" borderId="3" numFmtId="0" xfId="0" applyFont="1" applyFill="1" applyBorder="1" applyAlignment="1">
      <alignment vertical="center"/>
    </xf>
    <xf fontId="5" fillId="4" borderId="4" numFmtId="2" xfId="0" applyNumberFormat="1" applyFont="1" applyFill="1" applyBorder="1" applyAlignment="1">
      <alignment vertical="center"/>
    </xf>
    <xf fontId="8" fillId="0" borderId="0" numFmtId="0" xfId="0" applyFont="1" applyAlignment="1">
      <alignment horizontal="left" vertical="center" wrapText="1"/>
    </xf>
    <xf fontId="9" fillId="0" borderId="0" numFmtId="0" xfId="0" applyFont="1" applyAlignment="1">
      <alignment horizontal="center" vertical="center"/>
    </xf>
    <xf fontId="9" fillId="0" borderId="0" numFmtId="0" xfId="0" applyFont="1" applyAlignment="1">
      <alignment horizontal="left" vertical="center"/>
    </xf>
    <xf fontId="9" fillId="0" borderId="0" numFmtId="0" xfId="0" applyFont="1" applyAlignment="1">
      <alignment horizontal="left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5" workbookViewId="0">
      <selection activeCell="C67" activeCellId="0" sqref="C67"/>
    </sheetView>
  </sheetViews>
  <sheetFormatPr defaultColWidth="9.109375" defaultRowHeight="14.25"/>
  <cols>
    <col customWidth="1" min="1" max="1" style="1" width="4"/>
    <col customWidth="1" min="2" max="2" style="2" width="30.44140625"/>
    <col bestFit="1" customWidth="1" min="3" max="3" style="2" width="12.88671875"/>
    <col customWidth="1" min="4" max="4" style="2" width="2.6640625"/>
    <col customWidth="1" min="5" max="5" style="2" width="32.88671875"/>
    <col customWidth="1" min="6" max="6" style="2" width="22.28125"/>
    <col customWidth="1" min="7" max="9" style="2" width="9.109375"/>
    <col customWidth="1" min="10" max="10" style="2" width="13.109375"/>
    <col customWidth="1" min="11" max="1026" style="2" width="9.109375"/>
    <col min="1027" max="16384" style="1" width="9.109375"/>
  </cols>
  <sheetData>
    <row r="1" ht="23.25">
      <c r="B1" s="3" t="s">
        <v>0</v>
      </c>
      <c r="C1" s="3"/>
      <c r="D1" s="3"/>
      <c r="E1" s="3"/>
      <c r="F1" s="3"/>
    </row>
    <row r="2" ht="12" customHeight="1">
      <c r="B2" s="4"/>
      <c r="C2" s="5"/>
      <c r="D2" s="5"/>
      <c r="E2" s="5"/>
      <c r="F2" s="6"/>
    </row>
    <row r="3" ht="18.75">
      <c r="B3" s="7" t="s">
        <v>1</v>
      </c>
      <c r="C3" s="8"/>
      <c r="D3" s="9"/>
      <c r="E3" s="10"/>
      <c r="F3" s="11"/>
    </row>
    <row r="4" ht="18.75">
      <c r="B4" s="7" t="s">
        <v>2</v>
      </c>
      <c r="C4" s="8"/>
      <c r="D4" s="9"/>
      <c r="E4" s="10">
        <v>27</v>
      </c>
      <c r="F4" s="11"/>
    </row>
    <row r="5" ht="18.75">
      <c r="B5" s="7" t="s">
        <v>3</v>
      </c>
      <c r="C5" s="8"/>
      <c r="D5" s="9"/>
      <c r="E5" s="10" t="s">
        <v>4</v>
      </c>
      <c r="F5" s="11"/>
    </row>
    <row r="6" ht="18.75">
      <c r="B6" s="7" t="s">
        <v>5</v>
      </c>
      <c r="C6" s="8"/>
      <c r="D6" s="9"/>
      <c r="E6" s="10" t="s">
        <v>6</v>
      </c>
      <c r="F6" s="11"/>
    </row>
    <row r="7" ht="18" customHeight="1">
      <c r="B7" s="12" t="s">
        <v>7</v>
      </c>
      <c r="C7" s="12"/>
      <c r="D7" s="12"/>
      <c r="E7" s="13">
        <v>1</v>
      </c>
      <c r="F7" s="13"/>
    </row>
    <row r="8" ht="12" customHeight="1">
      <c r="B8" s="14"/>
      <c r="C8" s="15"/>
      <c r="D8" s="15"/>
      <c r="E8" s="15"/>
      <c r="F8" s="16"/>
    </row>
    <row r="9" ht="16.5">
      <c r="B9" s="17" t="s">
        <v>8</v>
      </c>
      <c r="C9" s="17"/>
      <c r="D9" s="18"/>
      <c r="E9" s="17" t="s">
        <v>9</v>
      </c>
      <c r="F9" s="17"/>
    </row>
    <row r="10" ht="16.5">
      <c r="B10" s="19"/>
      <c r="C10" s="20"/>
      <c r="D10" s="20"/>
      <c r="E10" s="20"/>
      <c r="F10" s="21"/>
    </row>
    <row r="11">
      <c r="B11" s="22" t="s">
        <v>10</v>
      </c>
      <c r="C11" s="22"/>
      <c r="D11" s="23"/>
      <c r="E11" s="22" t="s">
        <v>11</v>
      </c>
      <c r="F11" s="22"/>
    </row>
    <row r="12">
      <c r="B12" s="24" t="s">
        <v>12</v>
      </c>
      <c r="C12" s="25">
        <v>0</v>
      </c>
      <c r="D12" s="26"/>
      <c r="E12" s="24" t="s">
        <v>13</v>
      </c>
      <c r="F12" s="25">
        <v>0</v>
      </c>
    </row>
    <row r="13">
      <c r="B13" s="24" t="s">
        <v>14</v>
      </c>
      <c r="C13" s="27">
        <v>0</v>
      </c>
      <c r="D13" s="28"/>
      <c r="E13" s="24" t="s">
        <v>15</v>
      </c>
      <c r="F13" s="29">
        <v>0</v>
      </c>
    </row>
    <row r="14">
      <c r="B14" s="30" t="s">
        <v>16</v>
      </c>
      <c r="C14" s="31" t="e">
        <f>C12/C13</f>
        <v>#DIV/0!</v>
      </c>
      <c r="D14" s="32"/>
      <c r="E14" s="24" t="s">
        <v>17</v>
      </c>
      <c r="F14" s="25">
        <f>F12/100*F13</f>
        <v>0</v>
      </c>
    </row>
    <row r="15">
      <c r="B15" s="33"/>
      <c r="C15" s="34"/>
      <c r="D15" s="34"/>
      <c r="E15" s="24" t="s">
        <v>18</v>
      </c>
      <c r="F15" s="25">
        <f>F14/12</f>
        <v>0</v>
      </c>
    </row>
    <row r="16">
      <c r="B16" s="22" t="s">
        <v>19</v>
      </c>
      <c r="C16" s="22"/>
      <c r="D16" s="23"/>
      <c r="E16" s="24" t="s">
        <v>20</v>
      </c>
      <c r="F16" s="35">
        <v>0</v>
      </c>
    </row>
    <row r="17">
      <c r="B17" s="24" t="s">
        <v>21</v>
      </c>
      <c r="C17" s="25">
        <v>0</v>
      </c>
      <c r="D17" s="26"/>
      <c r="E17" s="30" t="s">
        <v>22</v>
      </c>
      <c r="F17" s="36" t="e">
        <f>F15/F16</f>
        <v>#DIV/0!</v>
      </c>
    </row>
    <row r="18">
      <c r="B18" s="24" t="s">
        <v>23</v>
      </c>
      <c r="C18" s="25">
        <f>C17*18</f>
        <v>0</v>
      </c>
      <c r="D18" s="26"/>
      <c r="E18" s="37"/>
      <c r="F18" s="38"/>
    </row>
    <row r="19">
      <c r="B19" s="24" t="s">
        <v>24</v>
      </c>
      <c r="C19" s="39">
        <v>0</v>
      </c>
      <c r="D19" s="40"/>
      <c r="E19" s="22" t="s">
        <v>25</v>
      </c>
      <c r="F19" s="22"/>
    </row>
    <row r="20">
      <c r="B20" s="30" t="s">
        <v>26</v>
      </c>
      <c r="C20" s="31" t="e">
        <f>C18/C19</f>
        <v>#DIV/0!</v>
      </c>
      <c r="D20" s="32"/>
      <c r="E20" s="24" t="s">
        <v>27</v>
      </c>
      <c r="F20" s="25">
        <v>0</v>
      </c>
      <c r="J20" s="41"/>
    </row>
    <row r="21">
      <c r="B21" s="42"/>
      <c r="C21" s="37"/>
      <c r="D21" s="37"/>
      <c r="E21" s="24" t="s">
        <v>28</v>
      </c>
      <c r="F21" s="25">
        <f>F20/12</f>
        <v>0</v>
      </c>
    </row>
    <row r="22">
      <c r="B22" s="22" t="s">
        <v>29</v>
      </c>
      <c r="C22" s="22"/>
      <c r="D22" s="23"/>
      <c r="E22" s="24" t="s">
        <v>30</v>
      </c>
      <c r="F22" s="25">
        <f>F20/12</f>
        <v>0</v>
      </c>
    </row>
    <row r="23">
      <c r="B23" s="24" t="s">
        <v>31</v>
      </c>
      <c r="C23" s="25">
        <v>0</v>
      </c>
      <c r="D23" s="26"/>
      <c r="E23" s="24" t="s">
        <v>32</v>
      </c>
      <c r="F23" s="25">
        <f>F22/3</f>
        <v>0</v>
      </c>
    </row>
    <row r="24">
      <c r="B24" s="24" t="s">
        <v>33</v>
      </c>
      <c r="C24" s="43">
        <v>0</v>
      </c>
      <c r="D24" s="40"/>
      <c r="E24" s="24" t="s">
        <v>34</v>
      </c>
      <c r="F24" s="25">
        <f>F20*0.08</f>
        <v>0</v>
      </c>
    </row>
    <row r="25">
      <c r="B25" s="24" t="s">
        <v>35</v>
      </c>
      <c r="C25" s="25">
        <f>C23*C24</f>
        <v>0</v>
      </c>
      <c r="D25" s="26"/>
      <c r="E25" s="24" t="s">
        <v>36</v>
      </c>
      <c r="F25" s="25">
        <f>F20*0.21</f>
        <v>0</v>
      </c>
    </row>
    <row r="26">
      <c r="B26" s="24" t="s">
        <v>37</v>
      </c>
      <c r="C26" s="39">
        <v>0</v>
      </c>
      <c r="D26" s="28"/>
      <c r="E26" s="24" t="s">
        <v>38</v>
      </c>
      <c r="F26" s="25">
        <f>F20+F21+F22+F23+F24+F25</f>
        <v>0</v>
      </c>
    </row>
    <row r="27">
      <c r="B27" s="30" t="s">
        <v>39</v>
      </c>
      <c r="C27" s="31" t="e">
        <f>C25/C26</f>
        <v>#DIV/0!</v>
      </c>
      <c r="D27" s="32"/>
      <c r="E27" s="30" t="s">
        <v>40</v>
      </c>
      <c r="F27" s="31" t="e">
        <f>F26/F16</f>
        <v>#DIV/0!</v>
      </c>
    </row>
    <row r="28">
      <c r="B28" s="42"/>
      <c r="C28" s="37"/>
      <c r="D28" s="37"/>
      <c r="E28" s="37"/>
      <c r="F28" s="38"/>
    </row>
    <row r="29">
      <c r="B29" s="44" t="s">
        <v>41</v>
      </c>
      <c r="C29" s="45"/>
      <c r="D29" s="23"/>
      <c r="E29" s="23"/>
      <c r="F29" s="23"/>
    </row>
    <row r="30">
      <c r="B30" s="24" t="s">
        <v>42</v>
      </c>
      <c r="C30" s="25">
        <v>0</v>
      </c>
      <c r="D30" s="26"/>
      <c r="E30" s="46"/>
      <c r="F30" s="47"/>
    </row>
    <row r="31">
      <c r="B31" s="30" t="s">
        <v>43</v>
      </c>
      <c r="C31" s="31" t="e">
        <f>C30/F16</f>
        <v>#DIV/0!</v>
      </c>
      <c r="D31" s="32"/>
      <c r="E31" s="37"/>
      <c r="F31" s="47"/>
    </row>
    <row r="32">
      <c r="B32" s="33"/>
      <c r="C32" s="34"/>
      <c r="D32" s="34"/>
      <c r="E32" s="37"/>
      <c r="F32" s="47"/>
    </row>
    <row r="33">
      <c r="B33" s="33"/>
      <c r="C33" s="34"/>
      <c r="D33" s="34"/>
      <c r="E33" s="37"/>
      <c r="F33" s="47"/>
    </row>
    <row r="34">
      <c r="B34" s="33"/>
      <c r="C34" s="34"/>
      <c r="D34" s="34"/>
      <c r="E34" s="37"/>
      <c r="F34" s="47"/>
    </row>
    <row r="35">
      <c r="B35" s="33"/>
      <c r="C35" s="34"/>
      <c r="D35" s="34"/>
      <c r="E35" s="37"/>
      <c r="F35" s="47"/>
    </row>
    <row r="36">
      <c r="B36" s="33"/>
      <c r="C36" s="34"/>
      <c r="D36" s="34"/>
      <c r="E36" s="37"/>
      <c r="F36" s="47"/>
    </row>
    <row r="37">
      <c r="B37" s="33"/>
      <c r="C37" s="34"/>
      <c r="D37" s="34"/>
      <c r="E37" s="46"/>
      <c r="F37" s="48"/>
    </row>
    <row r="38">
      <c r="B38" s="33"/>
      <c r="C38" s="34"/>
      <c r="D38" s="34"/>
      <c r="E38" s="46"/>
      <c r="F38" s="48"/>
    </row>
    <row r="39">
      <c r="B39" s="33"/>
      <c r="C39" s="34"/>
      <c r="D39" s="34"/>
      <c r="E39" s="22" t="s">
        <v>44</v>
      </c>
      <c r="F39" s="22"/>
    </row>
    <row r="40">
      <c r="B40" s="33"/>
      <c r="C40" s="49"/>
      <c r="D40" s="49"/>
      <c r="E40" s="24" t="s">
        <v>45</v>
      </c>
      <c r="F40" s="25">
        <v>0</v>
      </c>
    </row>
    <row r="41">
      <c r="B41" s="42"/>
      <c r="C41" s="37"/>
      <c r="D41" s="37"/>
      <c r="E41" s="24" t="s">
        <v>46</v>
      </c>
      <c r="F41" s="25">
        <v>0</v>
      </c>
    </row>
    <row r="42">
      <c r="B42" s="42"/>
      <c r="C42" s="37"/>
      <c r="D42" s="37"/>
      <c r="E42" s="24" t="s">
        <v>47</v>
      </c>
      <c r="F42" s="25">
        <v>0</v>
      </c>
    </row>
    <row r="43" s="2" customFormat="1" ht="13.800000000000001">
      <c r="B43" s="42"/>
      <c r="C43" s="37"/>
      <c r="D43" s="37"/>
      <c r="E43" s="24" t="s">
        <v>48</v>
      </c>
      <c r="F43" s="25">
        <v>0</v>
      </c>
    </row>
    <row r="44" s="2" customFormat="1" ht="13.800000000000001">
      <c r="B44" s="42"/>
      <c r="C44" s="37"/>
      <c r="D44" s="37"/>
      <c r="E44" s="24" t="s">
        <v>49</v>
      </c>
      <c r="F44" s="25">
        <v>0</v>
      </c>
    </row>
    <row r="45" s="2" customFormat="1" ht="13.800000000000001">
      <c r="B45" s="42"/>
      <c r="C45" s="37"/>
      <c r="D45" s="37"/>
      <c r="E45" s="24" t="s">
        <v>50</v>
      </c>
      <c r="F45" s="25">
        <f>SUM(F40:F44)</f>
        <v>0</v>
      </c>
    </row>
    <row r="46" s="2" customFormat="1" ht="13.800000000000001">
      <c r="B46" s="42"/>
      <c r="C46" s="37"/>
      <c r="D46" s="37"/>
      <c r="E46" s="30" t="s">
        <v>51</v>
      </c>
      <c r="F46" s="31" t="e">
        <f>F45/F16</f>
        <v>#DIV/0!</v>
      </c>
    </row>
    <row r="47" s="2" customFormat="1" ht="13.800000000000001">
      <c r="B47" s="42"/>
      <c r="C47" s="37"/>
      <c r="D47" s="37"/>
      <c r="E47" s="46"/>
      <c r="F47" s="50"/>
    </row>
    <row r="48" s="2" customFormat="1">
      <c r="B48" s="51" t="s">
        <v>52</v>
      </c>
      <c r="C48" s="52" t="e">
        <f>C27+C20+C14+C31</f>
        <v>#DIV/0!</v>
      </c>
      <c r="D48" s="53"/>
      <c r="E48" s="51" t="s">
        <v>53</v>
      </c>
      <c r="F48" s="52" t="e">
        <f>F46+F27+F17+F37</f>
        <v>#DIV/0!</v>
      </c>
    </row>
    <row r="49" s="2" customFormat="1" ht="12" customHeight="1">
      <c r="B49" s="54"/>
      <c r="C49" s="53"/>
      <c r="D49" s="53"/>
      <c r="E49" s="55"/>
      <c r="F49" s="56"/>
    </row>
    <row r="50" s="2" customFormat="1">
      <c r="B50" s="57" t="s">
        <v>54</v>
      </c>
      <c r="C50" s="58"/>
      <c r="D50" s="58"/>
      <c r="E50" s="58"/>
      <c r="F50" s="59" t="e">
        <f>F48+C48</f>
        <v>#DIV/0!</v>
      </c>
    </row>
    <row r="51" s="2" customFormat="1" ht="12" customHeight="1">
      <c r="B51" s="54"/>
      <c r="C51" s="55"/>
      <c r="D51" s="55"/>
      <c r="E51" s="55"/>
      <c r="F51" s="56"/>
    </row>
    <row r="52" s="2" customFormat="1">
      <c r="B52" s="60" t="s">
        <v>55</v>
      </c>
      <c r="C52" s="61"/>
      <c r="D52" s="61"/>
      <c r="E52" s="61"/>
      <c r="F52" s="62">
        <v>0</v>
      </c>
    </row>
    <row r="53" s="2" customFormat="1" ht="12" customHeight="1">
      <c r="B53" s="33"/>
      <c r="C53" s="46"/>
      <c r="D53" s="46"/>
      <c r="E53" s="46"/>
      <c r="F53" s="63"/>
    </row>
    <row r="54" s="2" customFormat="1" ht="16.5">
      <c r="B54" s="64" t="s">
        <v>56</v>
      </c>
      <c r="C54" s="65"/>
      <c r="D54" s="65"/>
      <c r="E54" s="65"/>
      <c r="F54" s="66" t="e">
        <f>(F50*F52)+F50</f>
        <v>#DIV/0!</v>
      </c>
    </row>
    <row r="55" ht="14.25">
      <c r="F55" s="2"/>
    </row>
    <row r="56" ht="84" customHeight="1">
      <c r="B56" s="67" t="s">
        <v>57</v>
      </c>
      <c r="C56" s="67"/>
      <c r="D56" s="67"/>
      <c r="E56" s="67"/>
      <c r="F56" s="67"/>
    </row>
    <row r="57">
      <c r="B57" s="68"/>
      <c r="C57" s="68"/>
      <c r="D57" s="68"/>
      <c r="E57" s="68"/>
      <c r="F57" s="68"/>
    </row>
    <row r="58">
      <c r="B58" s="69"/>
      <c r="C58" s="69"/>
      <c r="D58" s="69"/>
      <c r="E58" s="69"/>
    </row>
    <row r="59">
      <c r="B59" s="69"/>
      <c r="C59" s="69"/>
      <c r="D59" s="69"/>
      <c r="E59" s="69"/>
    </row>
    <row r="60">
      <c r="B60" s="70"/>
      <c r="C60" s="70"/>
      <c r="D60" s="70"/>
      <c r="E60" s="70"/>
    </row>
  </sheetData>
  <mergeCells count="29">
    <mergeCell ref="B1:F1"/>
    <mergeCell ref="B2:F2"/>
    <mergeCell ref="B3:D3"/>
    <mergeCell ref="E3:F3"/>
    <mergeCell ref="B4:D4"/>
    <mergeCell ref="E4:F4"/>
    <mergeCell ref="B5:D5"/>
    <mergeCell ref="E5:F5"/>
    <mergeCell ref="B6:D6"/>
    <mergeCell ref="B7:D7"/>
    <mergeCell ref="E7:F7"/>
    <mergeCell ref="B8:F8"/>
    <mergeCell ref="B9:C9"/>
    <mergeCell ref="E9:F9"/>
    <mergeCell ref="B10:F10"/>
    <mergeCell ref="B11:C11"/>
    <mergeCell ref="E11:F11"/>
    <mergeCell ref="B16:C16"/>
    <mergeCell ref="E19:F19"/>
    <mergeCell ref="B22:C22"/>
    <mergeCell ref="B29:C29"/>
    <mergeCell ref="E29:F29"/>
    <mergeCell ref="E39:F39"/>
    <mergeCell ref="B52:E52"/>
    <mergeCell ref="B56:F56"/>
    <mergeCell ref="B57:F57"/>
    <mergeCell ref="B58:E58"/>
    <mergeCell ref="B59:E59"/>
    <mergeCell ref="B60:E60"/>
  </mergeCells>
  <printOptions headings="0" gridLines="0"/>
  <pageMargins left="0.51181102362204722" right="0.51181102362204722" top="0.59055118110236249" bottom="0.59055118110236249" header="0.51181102362204722" footer="0.51181102362204722"/>
  <pageSetup paperSize="9" scale="94" firstPageNumber="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ONLYOFFICE/8.3.2.19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dc:description/>
  <dc:language>pt-BR</dc:language>
  <cp:revision>5</cp:revision>
  <dcterms:created xsi:type="dcterms:W3CDTF">2015-05-07T11:14:26Z</dcterms:created>
  <dcterms:modified xsi:type="dcterms:W3CDTF">2025-05-16T13:14:52Z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